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hiranonaoko/Desktop/水橋FC/"/>
    </mc:Choice>
  </mc:AlternateContent>
  <xr:revisionPtr revIDLastSave="0" documentId="13_ncr:1_{D38326E8-B94F-F847-9BAE-32429A52C8C7}" xr6:coauthVersionLast="36" xr6:coauthVersionMax="36" xr10:uidLastSave="{00000000-0000-0000-0000-000000000000}"/>
  <bookViews>
    <workbookView xWindow="0" yWindow="500" windowWidth="25600" windowHeight="14160" xr2:uid="{00000000-000D-0000-FFFF-FFFF00000000}"/>
  </bookViews>
  <sheets>
    <sheet name="報告書" sheetId="11" r:id="rId1"/>
  </sheets>
  <calcPr calcId="181029"/>
</workbook>
</file>

<file path=xl/calcChain.xml><?xml version="1.0" encoding="utf-8"?>
<calcChain xmlns="http://schemas.openxmlformats.org/spreadsheetml/2006/main">
  <c r="I25" i="11" l="1"/>
  <c r="P29" i="11"/>
  <c r="N29" i="11"/>
  <c r="T29" i="11" l="1"/>
  <c r="R29" i="11"/>
  <c r="P28" i="11"/>
  <c r="M29" i="11"/>
  <c r="N28" i="11"/>
  <c r="M28" i="11" s="1"/>
  <c r="L29" i="11"/>
  <c r="L28" i="11"/>
  <c r="L27" i="11"/>
  <c r="J29" i="11"/>
  <c r="I29" i="11" s="1"/>
  <c r="J28" i="11"/>
  <c r="I28" i="11" s="1"/>
  <c r="J27" i="11"/>
  <c r="I27" i="11" s="1"/>
  <c r="H29" i="11"/>
  <c r="H28" i="11"/>
  <c r="H27" i="11"/>
  <c r="H26" i="11"/>
  <c r="F29" i="11"/>
  <c r="E29" i="11" s="1"/>
  <c r="F28" i="11"/>
  <c r="F27" i="11"/>
  <c r="F26" i="11"/>
  <c r="M25" i="11"/>
  <c r="Q25" i="11"/>
  <c r="U25" i="11"/>
  <c r="M26" i="11"/>
  <c r="Q26" i="11"/>
  <c r="U26" i="11"/>
  <c r="Q27" i="11"/>
  <c r="U27" i="11"/>
  <c r="E28" i="11"/>
  <c r="U28" i="11"/>
  <c r="A29" i="11"/>
  <c r="A28" i="11"/>
  <c r="A27" i="11"/>
  <c r="A26" i="11"/>
  <c r="Z25" i="11"/>
  <c r="AA25" i="11"/>
  <c r="Y25" i="11"/>
  <c r="A25" i="11"/>
  <c r="P21" i="11"/>
  <c r="N21" i="11"/>
  <c r="M21" i="11" s="1"/>
  <c r="J21" i="11"/>
  <c r="I21" i="11" s="1"/>
  <c r="L21" i="11"/>
  <c r="L20" i="11"/>
  <c r="J20" i="11"/>
  <c r="I20" i="11" s="1"/>
  <c r="H21" i="11"/>
  <c r="H20" i="11"/>
  <c r="H19" i="11"/>
  <c r="F21" i="11"/>
  <c r="F20" i="11"/>
  <c r="F19" i="11"/>
  <c r="U19" i="11" s="1"/>
  <c r="M18" i="11"/>
  <c r="Q18" i="11"/>
  <c r="M19" i="11"/>
  <c r="Q19" i="11"/>
  <c r="E20" i="11"/>
  <c r="Q20" i="11"/>
  <c r="A21" i="11"/>
  <c r="A20" i="11"/>
  <c r="A19" i="11"/>
  <c r="A18" i="11"/>
  <c r="I18" i="11"/>
  <c r="V18" i="11"/>
  <c r="W18" i="11"/>
  <c r="X18" i="11"/>
  <c r="U18" i="11"/>
  <c r="E19" i="11"/>
  <c r="V19" i="11"/>
  <c r="Y28" i="11" l="1"/>
  <c r="Z28" i="11"/>
  <c r="AB25" i="11"/>
  <c r="V20" i="11"/>
  <c r="W20" i="11"/>
  <c r="W19" i="11"/>
  <c r="X20" i="11"/>
  <c r="AA29" i="11"/>
  <c r="AA28" i="11"/>
  <c r="X19" i="11"/>
  <c r="Z29" i="11"/>
  <c r="Z27" i="11"/>
  <c r="V21" i="11"/>
  <c r="W21" i="11"/>
  <c r="E21" i="11"/>
  <c r="Y29" i="11"/>
  <c r="X21" i="11"/>
  <c r="U21" i="11"/>
  <c r="Q29" i="11"/>
  <c r="Y27" i="11"/>
  <c r="E27" i="11"/>
  <c r="AA27" i="11"/>
  <c r="U20" i="11"/>
  <c r="AA26" i="11"/>
  <c r="E26" i="11"/>
  <c r="Y26" i="11" s="1"/>
  <c r="Z26" i="11"/>
  <c r="AB26" i="11" l="1"/>
  <c r="AB29" i="11"/>
  <c r="AB28" i="11"/>
  <c r="AB27" i="11"/>
</calcChain>
</file>

<file path=xl/sharedStrings.xml><?xml version="1.0" encoding="utf-8"?>
<sst xmlns="http://schemas.openxmlformats.org/spreadsheetml/2006/main" count="72" uniqueCount="36">
  <si>
    <t>-</t>
    <phoneticPr fontId="3"/>
  </si>
  <si>
    <t>勝点</t>
    <rPh sb="0" eb="1">
      <t>カ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</si>
  <si>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</si>
  <si>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</si>
  <si>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</t>
    <rPh sb="0" eb="1">
      <t>トク</t>
    </rPh>
    <rPh sb="1" eb="2">
      <t>シツ</t>
    </rPh>
    <phoneticPr fontId="3"/>
  </si>
  <si>
    <t>順位</t>
    <rPh sb="0" eb="2">
      <t>ジュンイ</t>
    </rPh>
    <phoneticPr fontId="3"/>
  </si>
  <si>
    <t>チーム名</t>
    <rPh sb="3" eb="4">
      <t>メイ</t>
    </rPh>
    <phoneticPr fontId="3"/>
  </si>
  <si>
    <t>ブロック名</t>
  </si>
  <si>
    <t>報告者</t>
  </si>
  <si>
    <t>（チーム名）</t>
  </si>
  <si>
    <t>試合期日</t>
  </si>
  <si>
    <t>試合会場</t>
  </si>
  <si>
    <t>その他報告事項</t>
  </si>
  <si>
    <t>4チームブロック用</t>
    <rPh sb="8" eb="9">
      <t>ヨウ</t>
    </rPh>
    <phoneticPr fontId="3"/>
  </si>
  <si>
    <t>5チームブロック用</t>
    <rPh sb="8" eb="9">
      <t>ヨウ</t>
    </rPh>
    <phoneticPr fontId="3"/>
  </si>
  <si>
    <t>ブロック１位チーム</t>
    <rPh sb="5" eb="6">
      <t>イ</t>
    </rPh>
    <phoneticPr fontId="3"/>
  </si>
  <si>
    <t>ブロック２位チーム</t>
    <rPh sb="5" eb="6">
      <t>イ</t>
    </rPh>
    <phoneticPr fontId="3"/>
  </si>
  <si>
    <t>黄色部分のみ記入願います。</t>
    <rPh sb="0" eb="2">
      <t>キイロ</t>
    </rPh>
    <rPh sb="2" eb="4">
      <t>ブブン</t>
    </rPh>
    <rPh sb="6" eb="9">
      <t>キニュウネガ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</si>
  <si>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</si>
  <si>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</si>
  <si>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</si>
  <si>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</si>
  <si>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林吾郎杯　第５１回 富山県 U-11サッカー交歓会　結果報告書</t>
    <phoneticPr fontId="3"/>
  </si>
  <si>
    <t>決勝トーナメント　時間変更希望　　１回戦のみ</t>
    <rPh sb="0" eb="2">
      <t>ケッショウ</t>
    </rPh>
    <rPh sb="9" eb="13">
      <t>ジカンヘンコウ</t>
    </rPh>
    <rPh sb="13" eb="15">
      <t>キボウ</t>
    </rPh>
    <rPh sb="17" eb="20">
      <t>イッカイセン</t>
    </rPh>
    <phoneticPr fontId="3"/>
  </si>
  <si>
    <t>理由　試合開始希望時間（15:00まで）</t>
    <rPh sb="0" eb="2">
      <t>リユウ</t>
    </rPh>
    <rPh sb="3" eb="5">
      <t>シアイ</t>
    </rPh>
    <rPh sb="5" eb="7">
      <t>カイシ</t>
    </rPh>
    <rPh sb="7" eb="11">
      <t>キボウジカン</t>
    </rPh>
    <phoneticPr fontId="3"/>
  </si>
  <si>
    <t>１１月１１日（土）</t>
    <rPh sb="2" eb="3">
      <t>ガツ</t>
    </rPh>
    <rPh sb="5" eb="6">
      <t>ニチ</t>
    </rPh>
    <rPh sb="7" eb="8">
      <t>ド</t>
    </rPh>
    <phoneticPr fontId="3"/>
  </si>
  <si>
    <t>幹事チームは，9月30日まで予選結果を富山サッカー友の会事務局へメールで送付のこと</t>
    <rPh sb="0" eb="2">
      <t>カンジ</t>
    </rPh>
    <rPh sb="8" eb="9">
      <t>ガツ</t>
    </rPh>
    <rPh sb="11" eb="12">
      <t>ニチ</t>
    </rPh>
    <rPh sb="14" eb="16">
      <t>ヨセン</t>
    </rPh>
    <rPh sb="16" eb="18">
      <t>ケッカ</t>
    </rPh>
    <rPh sb="19" eb="21">
      <t>トヤマ</t>
    </rPh>
    <rPh sb="25" eb="26">
      <t>トモ</t>
    </rPh>
    <rPh sb="27" eb="28">
      <t>カイ</t>
    </rPh>
    <rPh sb="28" eb="31">
      <t>ジムキョク</t>
    </rPh>
    <rPh sb="36" eb="38">
      <t>ソウフ</t>
    </rPh>
    <phoneticPr fontId="3"/>
  </si>
  <si>
    <t>※エクセルファイルで送付してください。（ＰＤＦへの変換は不要です）</t>
    <rPh sb="10" eb="12">
      <t>ソウフ</t>
    </rPh>
    <rPh sb="25" eb="27">
      <t>ヘンカン</t>
    </rPh>
    <rPh sb="28" eb="30">
      <t>フヨウ</t>
    </rPh>
    <phoneticPr fontId="3"/>
  </si>
  <si>
    <t>Bブロック</t>
    <phoneticPr fontId="3"/>
  </si>
  <si>
    <t>水橋FC</t>
    <rPh sb="0" eb="2">
      <t>ミズハs</t>
    </rPh>
    <phoneticPr fontId="3"/>
  </si>
  <si>
    <t>常願寺公園サッカー場</t>
    <rPh sb="0" eb="1">
      <t>コ</t>
    </rPh>
    <phoneticPr fontId="3"/>
  </si>
  <si>
    <t>常願寺公園芝生広場B</t>
    <rPh sb="0" eb="1">
      <t>コ</t>
    </rPh>
    <phoneticPr fontId="3"/>
  </si>
  <si>
    <t>成美M .F.C</t>
    <rPh sb="0" eb="1">
      <t>セイ</t>
    </rPh>
    <phoneticPr fontId="3"/>
  </si>
  <si>
    <t>婦中西部</t>
    <rPh sb="0" eb="2">
      <t>フチュ</t>
    </rPh>
    <phoneticPr fontId="3"/>
  </si>
  <si>
    <t>KSS.UOZU</t>
    <phoneticPr fontId="3"/>
  </si>
  <si>
    <t>FCたかおか</t>
    <rPh sb="0" eb="2">
      <t>タカオk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</si>
</sst>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10" fillId="2" borderId="3" xfId="0" applyFont="1" applyFill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31" fontId="6" fillId="0" borderId="0" xfId="0" applyNumberFormat="1" applyFont="1" applyAlignment="1">
      <alignment horizontal="left"/>
    </xf>
  </cellXfs>
  <cellStyles count="1">
    <cellStyle name="標準" xfId="0" builtinId="0"/>
  </cellStyles>
  <dxfs count="1"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0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0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zoomScaleNormal="100" workbookViewId="0">
      <selection activeCell="AF30" sqref="AF30"/>
    </sheetView>
  </sheetViews>
  <sheetFormatPr baseColWidth="10" defaultColWidth="8.83203125" defaultRowHeight="14"/>
  <cols>
    <col min="1" max="31" width="3.1640625" customWidth="1"/>
  </cols>
  <sheetData>
    <row r="1" spans="1:29" ht="22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2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>
      <c r="E3" s="75" t="s">
        <v>28</v>
      </c>
      <c r="F3" s="75"/>
      <c r="G3" s="75"/>
      <c r="H3" s="75"/>
      <c r="I3" s="75"/>
      <c r="J3" s="75"/>
      <c r="K3" s="75"/>
      <c r="L3" s="75"/>
      <c r="M3" s="75"/>
      <c r="U3" s="75" t="s">
        <v>29</v>
      </c>
      <c r="V3" s="75"/>
      <c r="W3" s="75"/>
      <c r="X3" s="75"/>
      <c r="Y3" s="75"/>
      <c r="Z3" s="75"/>
      <c r="AA3" s="75"/>
    </row>
    <row r="4" spans="1:29" ht="15">
      <c r="A4" s="72" t="s">
        <v>7</v>
      </c>
      <c r="B4" s="72"/>
      <c r="C4" s="72"/>
      <c r="D4" s="72"/>
      <c r="E4" s="76"/>
      <c r="F4" s="76"/>
      <c r="G4" s="76"/>
      <c r="H4" s="76"/>
      <c r="I4" s="76"/>
      <c r="J4" s="76"/>
      <c r="K4" s="76"/>
      <c r="L4" s="76"/>
      <c r="M4" s="76"/>
      <c r="Q4" s="72" t="s">
        <v>8</v>
      </c>
      <c r="R4" s="72"/>
      <c r="S4" s="72"/>
      <c r="T4" s="72"/>
      <c r="U4" s="76"/>
      <c r="V4" s="76"/>
      <c r="W4" s="76"/>
      <c r="X4" s="76"/>
      <c r="Y4" s="76"/>
      <c r="Z4" s="76"/>
      <c r="AA4" s="76"/>
    </row>
    <row r="5" spans="1:29" ht="15">
      <c r="A5" s="10"/>
      <c r="B5" s="10"/>
      <c r="C5" s="10"/>
      <c r="D5" s="10"/>
      <c r="Q5" s="72" t="s">
        <v>9</v>
      </c>
      <c r="R5" s="72"/>
      <c r="S5" s="72"/>
      <c r="T5" s="72"/>
    </row>
    <row r="6" spans="1:29" ht="15">
      <c r="A6" s="10"/>
      <c r="B6" s="10"/>
      <c r="C6" s="10"/>
      <c r="D6" s="10"/>
      <c r="E6" s="77">
        <v>45171</v>
      </c>
      <c r="F6" s="62"/>
      <c r="G6" s="62"/>
      <c r="H6" s="62"/>
      <c r="I6" s="62"/>
      <c r="J6" s="62"/>
      <c r="K6" s="62"/>
      <c r="L6" s="22"/>
      <c r="M6" s="77">
        <v>45186</v>
      </c>
      <c r="N6" s="62"/>
      <c r="O6" s="62"/>
      <c r="P6" s="62"/>
      <c r="Q6" s="62"/>
      <c r="R6" s="62"/>
      <c r="S6" s="62"/>
      <c r="T6" s="22"/>
      <c r="U6" s="77">
        <v>45187</v>
      </c>
      <c r="V6" s="62"/>
      <c r="W6" s="62"/>
      <c r="X6" s="62"/>
      <c r="Y6" s="62"/>
      <c r="Z6" s="62"/>
      <c r="AA6" s="62"/>
    </row>
    <row r="7" spans="1:29" ht="15">
      <c r="A7" s="72" t="s">
        <v>10</v>
      </c>
      <c r="B7" s="72"/>
      <c r="C7" s="72"/>
      <c r="D7" s="72"/>
      <c r="E7" s="63"/>
      <c r="F7" s="63"/>
      <c r="G7" s="63"/>
      <c r="H7" s="63"/>
      <c r="I7" s="63"/>
      <c r="J7" s="63"/>
      <c r="K7" s="63"/>
      <c r="L7" s="22"/>
      <c r="M7" s="63"/>
      <c r="N7" s="63"/>
      <c r="O7" s="63"/>
      <c r="P7" s="63"/>
      <c r="Q7" s="63"/>
      <c r="R7" s="63"/>
      <c r="S7" s="63"/>
      <c r="T7" s="22"/>
      <c r="U7" s="63"/>
      <c r="V7" s="63"/>
      <c r="W7" s="63"/>
      <c r="X7" s="63"/>
      <c r="Y7" s="63"/>
      <c r="Z7" s="63"/>
      <c r="AA7" s="63"/>
    </row>
    <row r="8" spans="1:29" ht="15">
      <c r="A8" s="10"/>
      <c r="B8" s="10"/>
      <c r="C8" s="10"/>
      <c r="D8" s="10"/>
      <c r="E8" s="62" t="s">
        <v>30</v>
      </c>
      <c r="F8" s="62"/>
      <c r="G8" s="62"/>
      <c r="H8" s="62"/>
      <c r="I8" s="62"/>
      <c r="J8" s="62"/>
      <c r="K8" s="62"/>
      <c r="L8" s="22"/>
      <c r="M8" s="62" t="s">
        <v>31</v>
      </c>
      <c r="N8" s="62"/>
      <c r="O8" s="62"/>
      <c r="P8" s="62"/>
      <c r="Q8" s="62"/>
      <c r="R8" s="62"/>
      <c r="S8" s="62"/>
      <c r="T8" s="22"/>
      <c r="U8" s="62" t="s">
        <v>30</v>
      </c>
      <c r="V8" s="62"/>
      <c r="W8" s="62"/>
      <c r="X8" s="62"/>
      <c r="Y8" s="62"/>
      <c r="Z8" s="62"/>
      <c r="AA8" s="62"/>
    </row>
    <row r="9" spans="1:29" ht="15">
      <c r="A9" s="72" t="s">
        <v>11</v>
      </c>
      <c r="B9" s="72"/>
      <c r="C9" s="72"/>
      <c r="D9" s="72"/>
      <c r="E9" s="63"/>
      <c r="F9" s="63"/>
      <c r="G9" s="63"/>
      <c r="H9" s="63"/>
      <c r="I9" s="63"/>
      <c r="J9" s="63"/>
      <c r="K9" s="63"/>
      <c r="L9" s="22"/>
      <c r="M9" s="63"/>
      <c r="N9" s="63"/>
      <c r="O9" s="63"/>
      <c r="P9" s="63"/>
      <c r="Q9" s="63"/>
      <c r="R9" s="63"/>
      <c r="S9" s="63"/>
      <c r="T9" s="22"/>
      <c r="U9" s="63"/>
      <c r="V9" s="63"/>
      <c r="W9" s="63"/>
      <c r="X9" s="63"/>
      <c r="Y9" s="63"/>
      <c r="Z9" s="63"/>
      <c r="AA9" s="63"/>
    </row>
    <row r="10" spans="1:29" ht="15">
      <c r="A10" s="10"/>
      <c r="B10" s="10"/>
      <c r="C10" s="10"/>
      <c r="D10" s="10"/>
    </row>
    <row r="11" spans="1:29" ht="15">
      <c r="A11" s="10" t="s">
        <v>12</v>
      </c>
    </row>
    <row r="12" spans="1:29" ht="15">
      <c r="B12" s="10"/>
      <c r="C12" s="10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4" spans="1:29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6" spans="1:29">
      <c r="D16" s="21" t="s">
        <v>13</v>
      </c>
      <c r="K16" s="5"/>
      <c r="L16" s="5" t="s">
        <v>17</v>
      </c>
      <c r="M16" s="5"/>
      <c r="N16" s="5"/>
      <c r="O16" s="5"/>
      <c r="P16" s="5"/>
      <c r="Q16" s="5"/>
      <c r="R16" s="5"/>
      <c r="S16" s="5"/>
    </row>
    <row r="17" spans="1:29" ht="25" customHeight="1">
      <c r="A17" s="73"/>
      <c r="B17" s="73"/>
      <c r="C17" s="73"/>
      <c r="D17" s="73"/>
      <c r="E17" s="64"/>
      <c r="F17" s="65"/>
      <c r="G17" s="65"/>
      <c r="H17" s="65"/>
      <c r="I17" s="64"/>
      <c r="J17" s="65"/>
      <c r="K17" s="65"/>
      <c r="L17" s="65"/>
      <c r="M17" s="64"/>
      <c r="N17" s="65"/>
      <c r="O17" s="65"/>
      <c r="P17" s="65"/>
      <c r="Q17" s="64"/>
      <c r="R17" s="65"/>
      <c r="S17" s="65"/>
      <c r="T17" s="65"/>
      <c r="U17" s="7" t="s">
        <v>1</v>
      </c>
      <c r="V17" s="1" t="s">
        <v>2</v>
      </c>
      <c r="W17" s="1" t="s">
        <v>3</v>
      </c>
      <c r="X17" s="1" t="s">
        <v>4</v>
      </c>
      <c r="Y17" s="4" t="s">
        <v>5</v>
      </c>
    </row>
    <row r="18" spans="1:29" ht="25" customHeight="1">
      <c r="A18" s="69" t="str">
        <f>CONCATENATE(E17)</f>
        <v/>
      </c>
      <c r="B18" s="69"/>
      <c r="C18" s="69"/>
      <c r="D18" s="69"/>
      <c r="E18" s="66"/>
      <c r="F18" s="67"/>
      <c r="G18" s="67"/>
      <c r="H18" s="68"/>
      <c r="I18" s="32" t="str">
        <f>IF(J18="","①",(IF(J18=L18,"△",(IF(J18&gt;L18,"○","×")))))</f>
        <v>①</v>
      </c>
      <c r="J18" s="28"/>
      <c r="K18" s="29" t="s">
        <v>0</v>
      </c>
      <c r="L18" s="28"/>
      <c r="M18" s="32" t="str">
        <f>IF(N18="","②",(IF(N18=P18,"△",(IF(N18&gt;P18,"○","×")))))</f>
        <v>②</v>
      </c>
      <c r="N18" s="28"/>
      <c r="O18" s="29" t="s">
        <v>19</v>
      </c>
      <c r="P18" s="28"/>
      <c r="Q18" s="32" t="str">
        <f>IF(R18="","③",(IF(R18=T18,"△",(IF(R18&gt;T18,"○","×")))))</f>
        <v>③</v>
      </c>
      <c r="R18" s="28"/>
      <c r="S18" s="29" t="s">
        <v>20</v>
      </c>
      <c r="T18" s="28"/>
      <c r="U18" s="25" t="str">
        <f>IF(COUNT(F18,J18,N18,R18)=0,"",((COUNTIF(E18:T18,"○")*3+(COUNTIF(E18:T18,"△")))))</f>
        <v/>
      </c>
      <c r="V18" s="26" t="str">
        <f>IF(COUNT(F18,J18,N18,R18)=0,"",SUM(F18,J18,N18,R18))</f>
        <v/>
      </c>
      <c r="W18" s="26" t="str">
        <f>IF(COUNT(F18,J18,N18,R18)=0,"",SUM(H18,L18,P18,T18))</f>
        <v/>
      </c>
      <c r="X18" s="24" t="str">
        <f>IF(COUNT(F18,J18,N18,R18)=0,"",V18-W18)</f>
        <v/>
      </c>
      <c r="Y18" s="34"/>
    </row>
    <row r="19" spans="1:29" ht="25" customHeight="1">
      <c r="A19" s="69" t="str">
        <f>CONCATENATE(I17)</f>
        <v/>
      </c>
      <c r="B19" s="69"/>
      <c r="C19" s="69"/>
      <c r="D19" s="69"/>
      <c r="E19" s="33" t="str">
        <f>IF(F19="","",(IF(F19=H19,"△",(IF(F19&gt;H19,"○","×")))))</f>
        <v/>
      </c>
      <c r="F19" s="30" t="str">
        <f>IF(L18="","",L18)</f>
        <v/>
      </c>
      <c r="G19" s="29" t="s">
        <v>0</v>
      </c>
      <c r="H19" s="30" t="str">
        <f>IF(J18="","",J18)</f>
        <v/>
      </c>
      <c r="I19" s="66"/>
      <c r="J19" s="67"/>
      <c r="K19" s="67"/>
      <c r="L19" s="68"/>
      <c r="M19" s="33" t="str">
        <f>IF(N19="","⑤",(IF(N19=P19,"△",(IF(N19&gt;P19,"○","×")))))</f>
        <v>⑤</v>
      </c>
      <c r="N19" s="28"/>
      <c r="O19" s="29" t="s">
        <v>19</v>
      </c>
      <c r="P19" s="28"/>
      <c r="Q19" s="32" t="str">
        <f>IF(R19="","⑥",(IF(R19=T19,"△",(IF(R19&gt;T19,"○","×")))))</f>
        <v>⑥</v>
      </c>
      <c r="R19" s="28"/>
      <c r="S19" s="29" t="s">
        <v>20</v>
      </c>
      <c r="T19" s="28"/>
      <c r="U19" s="25" t="str">
        <f>IF(COUNT(F19,J19,N19,R19)=0,"",((COUNTIF(E19:T19,"○")*3+(COUNTIF(E19:T19,"△")))))</f>
        <v/>
      </c>
      <c r="V19" s="26" t="str">
        <f>IF(COUNT(F19,J19,N19,R19)=0,"",SUM(F19,J19,N19,R19))</f>
        <v/>
      </c>
      <c r="W19" s="26" t="str">
        <f>IF(COUNT(F19,J19,N19,R19)=0,"",SUM(H19,L19,P19,T19))</f>
        <v/>
      </c>
      <c r="X19" s="24" t="str">
        <f>IF(COUNT(F19,J19,N19,R19)=0,"",V19-W19)</f>
        <v/>
      </c>
      <c r="Y19" s="34"/>
    </row>
    <row r="20" spans="1:29" ht="25" customHeight="1">
      <c r="A20" s="69" t="str">
        <f>CONCATENATE(M17)</f>
        <v/>
      </c>
      <c r="B20" s="69"/>
      <c r="C20" s="69"/>
      <c r="D20" s="69"/>
      <c r="E20" s="33" t="str">
        <f>IF(F20="","",(IF(F20=H20,"△",(IF(F20&gt;H20,"○","×")))))</f>
        <v/>
      </c>
      <c r="F20" s="30" t="str">
        <f>IF(P18="","",P18)</f>
        <v/>
      </c>
      <c r="G20" s="29" t="s">
        <v>0</v>
      </c>
      <c r="H20" s="30" t="str">
        <f>IF(N18="","",N18)</f>
        <v/>
      </c>
      <c r="I20" s="32" t="str">
        <f>IF(J20="","",(IF(J20=L20,"△",(IF(J20&gt;L20,"○","×")))))</f>
        <v/>
      </c>
      <c r="J20" s="30" t="str">
        <f>IF(P19="","",P19)</f>
        <v/>
      </c>
      <c r="K20" s="29" t="s">
        <v>0</v>
      </c>
      <c r="L20" s="30" t="str">
        <f>IF(N19="","",N19)</f>
        <v/>
      </c>
      <c r="M20" s="66"/>
      <c r="N20" s="67"/>
      <c r="O20" s="67"/>
      <c r="P20" s="68"/>
      <c r="Q20" s="32" t="str">
        <f>IF(R20="","⑧",(IF(R20=T20,"△",(IF(R20&gt;T20,"○","×")))))</f>
        <v>⑧</v>
      </c>
      <c r="R20" s="28"/>
      <c r="S20" s="29" t="s">
        <v>20</v>
      </c>
      <c r="T20" s="28"/>
      <c r="U20" s="25" t="str">
        <f>IF(COUNT(F20,J20,N20,R20)=0,"",((COUNTIF(E20:T20,"○")*3+(COUNTIF(E20:T20,"△")))))</f>
        <v/>
      </c>
      <c r="V20" s="26" t="str">
        <f>IF(COUNT(F20,J20,N20,R20)=0,"",SUM(F20,J20,N20,R20))</f>
        <v/>
      </c>
      <c r="W20" s="26" t="str">
        <f>IF(COUNT(F20,J20,N20,R20)=0,"",SUM(H20,L20,P20,T20))</f>
        <v/>
      </c>
      <c r="X20" s="24" t="str">
        <f>IF(COUNT(F20,J20,N20,R20)=0,"",V20-W20)</f>
        <v/>
      </c>
      <c r="Y20" s="34"/>
    </row>
    <row r="21" spans="1:29" ht="25" customHeight="1">
      <c r="A21" s="69" t="str">
        <f>CONCATENATE(Q17)</f>
        <v/>
      </c>
      <c r="B21" s="69"/>
      <c r="C21" s="69"/>
      <c r="D21" s="69"/>
      <c r="E21" s="33" t="str">
        <f>IF(F21="","",(IF(F21=H21,"△",(IF(F21&gt;H21,"○","×")))))</f>
        <v/>
      </c>
      <c r="F21" s="30" t="str">
        <f>IF(T18="","",T18)</f>
        <v/>
      </c>
      <c r="G21" s="29" t="s">
        <v>0</v>
      </c>
      <c r="H21" s="30" t="str">
        <f>IF(R18="","",R18)</f>
        <v/>
      </c>
      <c r="I21" s="32" t="str">
        <f>IF(J21="","",(IF(J21=L21,"△",(IF(J21&gt;L21,"○","×")))))</f>
        <v/>
      </c>
      <c r="J21" s="30" t="str">
        <f>IF(T19="","",T19)</f>
        <v/>
      </c>
      <c r="K21" s="29" t="s">
        <v>0</v>
      </c>
      <c r="L21" s="30" t="str">
        <f>IF(R19="","",R19)</f>
        <v/>
      </c>
      <c r="M21" s="32" t="str">
        <f>IF(N21="","",(IF(N21=P21,"△",(IF(N21&gt;P21,"○","×")))))</f>
        <v/>
      </c>
      <c r="N21" s="30" t="str">
        <f>IF(T20="","",T20)</f>
        <v/>
      </c>
      <c r="O21" s="29" t="s">
        <v>0</v>
      </c>
      <c r="P21" s="31" t="str">
        <f>IF(R20="","",R20)</f>
        <v/>
      </c>
      <c r="Q21" s="66"/>
      <c r="R21" s="67"/>
      <c r="S21" s="67"/>
      <c r="T21" s="68"/>
      <c r="U21" s="25" t="str">
        <f>IF(COUNT(F21,J21,N21,R21)=0,"",((COUNTIF(E21:T21,"○")*3+(COUNTIF(E21:T21,"△")))))</f>
        <v/>
      </c>
      <c r="V21" s="26" t="str">
        <f>IF(COUNT(F21,J21,N21,R21)=0,"",SUM(F21,J21,N21,R21))</f>
        <v/>
      </c>
      <c r="W21" s="26" t="str">
        <f>IF(COUNT(F21,J21,N21,R21)=0,"",SUM(H21,L21,P21,T21))</f>
        <v/>
      </c>
      <c r="X21" s="24" t="str">
        <f>IF(COUNT(F21,J21,N21,R21)=0,"",V21-W21)</f>
        <v/>
      </c>
      <c r="Y21" s="34"/>
    </row>
    <row r="23" spans="1:29">
      <c r="F23" s="21" t="s">
        <v>14</v>
      </c>
      <c r="L23" s="5" t="s">
        <v>17</v>
      </c>
      <c r="M23" s="5"/>
      <c r="N23" s="5"/>
      <c r="O23" s="5"/>
      <c r="P23" s="5"/>
      <c r="Q23" s="5"/>
      <c r="R23" s="5"/>
      <c r="S23" s="5"/>
    </row>
    <row r="24" spans="1:29" ht="25" customHeight="1">
      <c r="A24" s="73"/>
      <c r="B24" s="73"/>
      <c r="C24" s="73"/>
      <c r="D24" s="73"/>
      <c r="E24" s="64" t="s">
        <v>29</v>
      </c>
      <c r="F24" s="65"/>
      <c r="G24" s="65"/>
      <c r="H24" s="65"/>
      <c r="I24" s="64" t="s">
        <v>32</v>
      </c>
      <c r="J24" s="65"/>
      <c r="K24" s="65"/>
      <c r="L24" s="65"/>
      <c r="M24" s="64" t="s">
        <v>35</v>
      </c>
      <c r="N24" s="65"/>
      <c r="O24" s="65"/>
      <c r="P24" s="65"/>
      <c r="Q24" s="64" t="s">
        <v>33</v>
      </c>
      <c r="R24" s="65"/>
      <c r="S24" s="65"/>
      <c r="T24" s="65"/>
      <c r="U24" s="64" t="s">
        <v>34</v>
      </c>
      <c r="V24" s="65"/>
      <c r="W24" s="65"/>
      <c r="X24" s="71"/>
      <c r="Y24" s="7" t="s">
        <v>1</v>
      </c>
      <c r="Z24" s="1" t="s">
        <v>2</v>
      </c>
      <c r="AA24" s="18" t="s">
        <v>3</v>
      </c>
      <c r="AB24" s="17" t="s">
        <v>4</v>
      </c>
      <c r="AC24" s="4" t="s">
        <v>5</v>
      </c>
    </row>
    <row r="25" spans="1:29" ht="25" customHeight="1">
      <c r="A25" s="69" t="str">
        <f>CONCATENATE(E24)</f>
        <v>水橋FC</v>
      </c>
      <c r="B25" s="69"/>
      <c r="C25" s="69"/>
      <c r="D25" s="69"/>
      <c r="E25" s="66"/>
      <c r="F25" s="67"/>
      <c r="G25" s="67"/>
      <c r="H25" s="68"/>
      <c r="I25" s="32" t="str">
        <f>IF(J25="","①",(IF(J25=L25,"△",(IF(J25&gt;L25,"○","×")))))</f>
        <v>○</v>
      </c>
      <c r="J25" s="28">
        <v>3</v>
      </c>
      <c r="K25" s="29" t="s">
        <v>0</v>
      </c>
      <c r="L25" s="28">
        <v>1</v>
      </c>
      <c r="M25" s="32" t="str">
        <f>IF(N25="","②",(IF(N25=P25,"△",(IF(N25&gt;P25,"○","×")))))</f>
        <v>②</v>
      </c>
      <c r="N25" s="28"/>
      <c r="O25" s="29" t="s">
        <v>21</v>
      </c>
      <c r="P25" s="28"/>
      <c r="Q25" s="32" t="str">
        <f>IF(R25="","③",(IF(R25=T25,"△",(IF(R25&gt;T25,"○","×")))))</f>
        <v>③</v>
      </c>
      <c r="R25" s="28"/>
      <c r="S25" s="29" t="s">
        <v>21</v>
      </c>
      <c r="T25" s="28"/>
      <c r="U25" s="32" t="str">
        <f>IF(V25="","④",(IF(V25=X25,"△",(IF(V25&gt;X25,"○","×")))))</f>
        <v>○</v>
      </c>
      <c r="V25" s="28">
        <v>3</v>
      </c>
      <c r="W25" s="29" t="s">
        <v>0</v>
      </c>
      <c r="X25" s="35">
        <v>0</v>
      </c>
      <c r="Y25" s="20">
        <f>IF(COUNT(F25,J25,N25,R25,V25)=0,"",((COUNTIF(E25:X25,"○")*3+(COUNTIF(E25:X25,"△")))))</f>
        <v>6</v>
      </c>
      <c r="Z25" s="19">
        <f>IF(COUNT(F25,J25,N25,R25,V25)=0,"",SUM(F25,J25,N25,R25,V25))</f>
        <v>6</v>
      </c>
      <c r="AA25" s="6">
        <f>IF(COUNT(F25,J25,N25,R25,V25)=0,"",SUM(H25,L25,P25,T25,X25))</f>
        <v>1</v>
      </c>
      <c r="AB25" s="23">
        <f>IF(COUNT(F25,J25,N25,R25,V25)=0,"",Z25-AA25)</f>
        <v>5</v>
      </c>
      <c r="AC25" s="3"/>
    </row>
    <row r="26" spans="1:29" ht="25" customHeight="1">
      <c r="A26" s="69" t="str">
        <f>CONCATENATE(I24)</f>
        <v>成美M .F.C</v>
      </c>
      <c r="B26" s="69"/>
      <c r="C26" s="69"/>
      <c r="D26" s="69"/>
      <c r="E26" s="33" t="str">
        <f>IF(F26="","",(IF(F26=H26,"△",(IF(F26&gt;H26,"○","×")))))</f>
        <v>×</v>
      </c>
      <c r="F26" s="30">
        <f>IF(L25="","",L25)</f>
        <v>1</v>
      </c>
      <c r="G26" s="29" t="s">
        <v>18</v>
      </c>
      <c r="H26" s="30">
        <f>IF(J25="","",J25)</f>
        <v>3</v>
      </c>
      <c r="I26" s="66"/>
      <c r="J26" s="67"/>
      <c r="K26" s="67"/>
      <c r="L26" s="67"/>
      <c r="M26" s="32" t="str">
        <f>IF(N26="","⑤",(IF(N26=P26,"△",(IF(N26&gt;P26,"○","×")))))</f>
        <v>⑤</v>
      </c>
      <c r="N26" s="28"/>
      <c r="O26" s="29" t="s">
        <v>21</v>
      </c>
      <c r="P26" s="28"/>
      <c r="Q26" s="32" t="str">
        <f>IF(R26="","⑥",(IF(R26=T26,"△",(IF(R26&gt;T26,"○","×")))))</f>
        <v>○</v>
      </c>
      <c r="R26" s="28">
        <v>7</v>
      </c>
      <c r="S26" s="29" t="s">
        <v>21</v>
      </c>
      <c r="T26" s="28">
        <v>0</v>
      </c>
      <c r="U26" s="32" t="str">
        <f>IF(V26="","⑦",(IF(V26=X26,"△",(IF(V26&gt;X26,"○","×")))))</f>
        <v>⑦</v>
      </c>
      <c r="V26" s="28"/>
      <c r="W26" s="29" t="s">
        <v>0</v>
      </c>
      <c r="X26" s="35"/>
      <c r="Y26" s="20">
        <f>IF(COUNT(F26,J26,N26,R26,V26)=0,"",((COUNTIF(E26:X26,"○")*3+(COUNTIF(E26:X26,"△")))))</f>
        <v>3</v>
      </c>
      <c r="Z26" s="19">
        <f>IF(COUNT(F26,J26,N26,R26,V26)=0,"",SUM(F26,J26,N26,R26,V26))</f>
        <v>8</v>
      </c>
      <c r="AA26" s="6">
        <f>IF(COUNT(F26,J26,N26,R26,V26)=0,"",SUM(H26,L26,P26,T26,X26))</f>
        <v>3</v>
      </c>
      <c r="AB26" s="23">
        <f>IF(COUNT(F26,J26,N26,R26,V26)=0,"",Z26-AA26)</f>
        <v>5</v>
      </c>
      <c r="AC26" s="3"/>
    </row>
    <row r="27" spans="1:29" ht="25" customHeight="1">
      <c r="A27" s="69" t="str">
        <f>CONCATENATE(M24)</f>
        <v>FCたかおか</v>
      </c>
      <c r="B27" s="69"/>
      <c r="C27" s="69"/>
      <c r="D27" s="69"/>
      <c r="E27" s="33" t="str">
        <f>IF(F27="","",(IF(F27=H27,"△",(IF(F27&gt;H27,"○","×")))))</f>
        <v/>
      </c>
      <c r="F27" s="30" t="str">
        <f>IF(P25="","",P25)</f>
        <v/>
      </c>
      <c r="G27" s="29" t="s">
        <v>18</v>
      </c>
      <c r="H27" s="30" t="str">
        <f>IF(N25="","",N25)</f>
        <v/>
      </c>
      <c r="I27" s="32" t="str">
        <f>IF(J27="","",(IF(J27=L27,"△",(IF(J27&gt;L27,"○","×")))))</f>
        <v/>
      </c>
      <c r="J27" s="30" t="str">
        <f>IF(P26="","",P26)</f>
        <v/>
      </c>
      <c r="K27" s="29" t="s">
        <v>18</v>
      </c>
      <c r="L27" s="30" t="str">
        <f>IF(N26="","",N26)</f>
        <v/>
      </c>
      <c r="M27" s="66"/>
      <c r="N27" s="67"/>
      <c r="O27" s="67"/>
      <c r="P27" s="68"/>
      <c r="Q27" s="32" t="str">
        <f>IF(R27="","⑧",(IF(R27=T27,"△",(IF(R27&gt;T27,"○","×")))))</f>
        <v>○</v>
      </c>
      <c r="R27" s="28">
        <v>6</v>
      </c>
      <c r="S27" s="29" t="s">
        <v>21</v>
      </c>
      <c r="T27" s="28">
        <v>1</v>
      </c>
      <c r="U27" s="32" t="str">
        <f>IF(V27="","⑨",(IF(V27=X27,"△",(IF(V27&gt;X27,"○","×")))))</f>
        <v>○</v>
      </c>
      <c r="V27" s="28">
        <v>3</v>
      </c>
      <c r="W27" s="29" t="s">
        <v>0</v>
      </c>
      <c r="X27" s="35">
        <v>1</v>
      </c>
      <c r="Y27" s="20">
        <f>IF(COUNT(F27,J27,N27,R27,V27)=0,"",((COUNTIF(E27:X27,"○")*3+(COUNTIF(E27:X27,"△")))))</f>
        <v>6</v>
      </c>
      <c r="Z27" s="19">
        <f>IF(COUNT(F27,J27,N27,R27,V27)=0,"",SUM(F27,J27,N27,R27,V27))</f>
        <v>9</v>
      </c>
      <c r="AA27" s="6">
        <f>IF(COUNT(F27,J27,N27,R27,V27)=0,"",SUM(H27,L27,P27,T27,X27))</f>
        <v>2</v>
      </c>
      <c r="AB27" s="23">
        <f>IF(COUNT(F27,J27,N27,R27,V27)=0,"",Z27-AA27)</f>
        <v>7</v>
      </c>
      <c r="AC27" s="3"/>
    </row>
    <row r="28" spans="1:29" ht="25" customHeight="1">
      <c r="A28" s="69" t="str">
        <f>CONCATENATE(Q24)</f>
        <v>婦中西部</v>
      </c>
      <c r="B28" s="69"/>
      <c r="C28" s="69"/>
      <c r="D28" s="69"/>
      <c r="E28" s="33" t="str">
        <f>IF(F28="","",(IF(F28=H28,"△",(IF(F28&gt;H28,"○","×")))))</f>
        <v/>
      </c>
      <c r="F28" s="30" t="str">
        <f>IF(T25="","",T25)</f>
        <v/>
      </c>
      <c r="G28" s="29" t="s">
        <v>18</v>
      </c>
      <c r="H28" s="30" t="str">
        <f>IF(R25="","",R25)</f>
        <v/>
      </c>
      <c r="I28" s="32" t="str">
        <f>IF(J28="","",(IF(J28=L28,"△",(IF(J28&gt;L28,"○","×")))))</f>
        <v>×</v>
      </c>
      <c r="J28" s="30">
        <f>IF(T26="","",T26)</f>
        <v>0</v>
      </c>
      <c r="K28" s="29" t="s">
        <v>18</v>
      </c>
      <c r="L28" s="30">
        <f>IF(R26="","",R26)</f>
        <v>7</v>
      </c>
      <c r="M28" s="32" t="str">
        <f>IF(N28="","",(IF(N28=P28,"△",(IF(N28&gt;P28,"○","×")))))</f>
        <v>×</v>
      </c>
      <c r="N28" s="30">
        <f>IF(T27="","",T27)</f>
        <v>1</v>
      </c>
      <c r="O28" s="29" t="s">
        <v>18</v>
      </c>
      <c r="P28" s="31">
        <f>IF(R27="","",R27)</f>
        <v>6</v>
      </c>
      <c r="Q28" s="66"/>
      <c r="R28" s="67"/>
      <c r="S28" s="67"/>
      <c r="T28" s="67"/>
      <c r="U28" s="32" t="str">
        <f>IF(V28="","⑩",(IF(V28=X28,"△",(IF(V28&gt;X28,"○","×")))))</f>
        <v>⑩</v>
      </c>
      <c r="V28" s="28"/>
      <c r="W28" s="29" t="s">
        <v>0</v>
      </c>
      <c r="X28" s="35"/>
      <c r="Y28" s="20">
        <f>IF(COUNT(F28,J28,N28,R28,V28)=0,"",((COUNTIF(E28:X28,"○")*3+(COUNTIF(E28:X28,"△")))))</f>
        <v>0</v>
      </c>
      <c r="Z28" s="19">
        <f>IF(COUNT(F28,J28,N28,R28,V28)=0,"",SUM(F28,J28,N28,R28,V28))</f>
        <v>1</v>
      </c>
      <c r="AA28" s="6">
        <f>IF(COUNT(F28,J28,N28,R28,V28)=0,"",SUM(H28,L28,P28,T28,X28))</f>
        <v>13</v>
      </c>
      <c r="AB28" s="23">
        <f>IF(COUNT(F28,J28,N28,R28,V28)=0,"",Z28-AA28)</f>
        <v>-12</v>
      </c>
      <c r="AC28" s="3"/>
    </row>
    <row r="29" spans="1:29" ht="25" customHeight="1">
      <c r="A29" s="69" t="str">
        <f>CONCATENATE(U24)</f>
        <v>KSS.UOZU</v>
      </c>
      <c r="B29" s="69"/>
      <c r="C29" s="69"/>
      <c r="D29" s="69"/>
      <c r="E29" s="33" t="str">
        <f>IF(F29="","",(IF(F29=H29,"△",(IF(F29&gt;H29,"○","×")))))</f>
        <v>×</v>
      </c>
      <c r="F29" s="30">
        <f>IF(X25="","",X25)</f>
        <v>0</v>
      </c>
      <c r="G29" s="29" t="s">
        <v>18</v>
      </c>
      <c r="H29" s="30">
        <f>IF(V25="","",V25)</f>
        <v>3</v>
      </c>
      <c r="I29" s="32" t="str">
        <f>IF(J29="","",(IF(J29=L29,"△",(IF(J29&gt;L29,"○","×")))))</f>
        <v/>
      </c>
      <c r="J29" s="30" t="str">
        <f>IF(X26="","",X26)</f>
        <v/>
      </c>
      <c r="K29" s="29" t="s">
        <v>18</v>
      </c>
      <c r="L29" s="30" t="str">
        <f>IF(V26="","",V26)</f>
        <v/>
      </c>
      <c r="M29" s="32" t="str">
        <f>IF(N29="","",(IF(N29=P29,"△",(IF(N29&gt;P29,"○","×")))))</f>
        <v>×</v>
      </c>
      <c r="N29" s="30">
        <f>IF(X27="","",X27)</f>
        <v>1</v>
      </c>
      <c r="O29" s="29" t="s">
        <v>18</v>
      </c>
      <c r="P29" s="31">
        <f>IF(V27="","",V27)</f>
        <v>3</v>
      </c>
      <c r="Q29" s="32" t="str">
        <f>IF(R29="","",(IF(R29=T29,"△",(IF(R29&gt;T29,"○","×")))))</f>
        <v/>
      </c>
      <c r="R29" s="30" t="str">
        <f>IF(X28="","",X28)</f>
        <v/>
      </c>
      <c r="S29" s="29" t="s">
        <v>18</v>
      </c>
      <c r="T29" s="31" t="str">
        <f>IF(V28="","",V28)</f>
        <v/>
      </c>
      <c r="U29" s="66"/>
      <c r="V29" s="67"/>
      <c r="W29" s="67"/>
      <c r="X29" s="70"/>
      <c r="Y29" s="20">
        <f>IF(COUNT(F29,J29,N29,R29,V29)=0,"",((COUNTIF(E29:X29,"○")*3+(COUNTIF(E29:X29,"△")))))</f>
        <v>0</v>
      </c>
      <c r="Z29" s="19">
        <f>IF(COUNT(F29,J29,N29,R29,V29)=0,"",SUM(F29,J29,N29,R29,V29))</f>
        <v>1</v>
      </c>
      <c r="AA29" s="6">
        <f>IF(COUNT(F29,J29,N29,R29,V29)=0,"",SUM(H29,L29,P29,T29,X29))</f>
        <v>6</v>
      </c>
      <c r="AB29" s="23">
        <f>IF(COUNT(F29,J29,N29,R29,V29)=0,"",Z29-AA29)</f>
        <v>-5</v>
      </c>
      <c r="AC29" s="3"/>
    </row>
    <row r="32" spans="1:29" ht="22">
      <c r="C32" s="27" t="s">
        <v>23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4" spans="2:26">
      <c r="B34" s="49" t="s">
        <v>6</v>
      </c>
      <c r="C34" s="50"/>
      <c r="D34" s="50"/>
      <c r="E34" s="50"/>
      <c r="F34" s="50"/>
      <c r="G34" s="50"/>
      <c r="H34" s="36"/>
      <c r="I34" s="37"/>
      <c r="J34" s="41"/>
      <c r="K34" s="41"/>
      <c r="L34" s="41"/>
      <c r="M34" s="41"/>
      <c r="N34" s="49" t="s">
        <v>24</v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</row>
    <row r="35" spans="2:26">
      <c r="B35" s="52"/>
      <c r="C35" s="53"/>
      <c r="D35" s="53"/>
      <c r="E35" s="53"/>
      <c r="F35" s="53"/>
      <c r="G35" s="53"/>
      <c r="H35" s="38"/>
      <c r="I35" s="2"/>
      <c r="J35" s="42"/>
      <c r="K35" s="42"/>
      <c r="L35" s="42"/>
      <c r="M35" s="42"/>
      <c r="N35" s="52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</row>
    <row r="36" spans="2:26">
      <c r="B36" s="55"/>
      <c r="C36" s="56"/>
      <c r="D36" s="56"/>
      <c r="E36" s="56"/>
      <c r="F36" s="56"/>
      <c r="G36" s="56"/>
      <c r="H36" s="39"/>
      <c r="I36" s="40"/>
      <c r="J36" s="43"/>
      <c r="K36" s="43"/>
      <c r="L36" s="43"/>
      <c r="M36" s="43"/>
      <c r="N36" s="55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7"/>
    </row>
    <row r="37" spans="2:26">
      <c r="B37" s="49"/>
      <c r="C37" s="50"/>
      <c r="D37" s="50"/>
      <c r="E37" s="50"/>
      <c r="F37" s="50"/>
      <c r="G37" s="51"/>
      <c r="H37" s="49" t="s">
        <v>25</v>
      </c>
      <c r="I37" s="50"/>
      <c r="J37" s="50"/>
      <c r="K37" s="50"/>
      <c r="L37" s="50"/>
      <c r="M37" s="51"/>
      <c r="N37" s="44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3"/>
    </row>
    <row r="38" spans="2:26">
      <c r="B38" s="52"/>
      <c r="C38" s="53"/>
      <c r="D38" s="53"/>
      <c r="E38" s="53"/>
      <c r="F38" s="53"/>
      <c r="G38" s="54"/>
      <c r="H38" s="52"/>
      <c r="I38" s="53"/>
      <c r="J38" s="53"/>
      <c r="K38" s="53"/>
      <c r="L38" s="53"/>
      <c r="M38" s="54"/>
      <c r="N38" s="4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14"/>
    </row>
    <row r="39" spans="2:26">
      <c r="B39" s="52"/>
      <c r="C39" s="53"/>
      <c r="D39" s="53"/>
      <c r="E39" s="53"/>
      <c r="F39" s="53"/>
      <c r="G39" s="54"/>
      <c r="H39" s="52"/>
      <c r="I39" s="58"/>
      <c r="J39" s="58"/>
      <c r="K39" s="58"/>
      <c r="L39" s="58"/>
      <c r="M39" s="54"/>
      <c r="N39" s="4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14"/>
    </row>
    <row r="40" spans="2:26">
      <c r="B40" s="55" t="s">
        <v>15</v>
      </c>
      <c r="C40" s="56"/>
      <c r="D40" s="56"/>
      <c r="E40" s="56"/>
      <c r="F40" s="56"/>
      <c r="G40" s="57"/>
      <c r="H40" s="55"/>
      <c r="I40" s="56"/>
      <c r="J40" s="56"/>
      <c r="K40" s="56"/>
      <c r="L40" s="56"/>
      <c r="M40" s="57"/>
      <c r="N40" s="47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spans="2:26">
      <c r="B41" s="49"/>
      <c r="C41" s="50"/>
      <c r="D41" s="50"/>
      <c r="E41" s="50"/>
      <c r="F41" s="50"/>
      <c r="G41" s="51"/>
      <c r="H41" s="49" t="s">
        <v>25</v>
      </c>
      <c r="I41" s="50"/>
      <c r="J41" s="50"/>
      <c r="K41" s="50"/>
      <c r="L41" s="50"/>
      <c r="M41" s="51"/>
      <c r="N41" s="44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3"/>
    </row>
    <row r="42" spans="2:26">
      <c r="B42" s="52"/>
      <c r="C42" s="53"/>
      <c r="D42" s="53"/>
      <c r="E42" s="53"/>
      <c r="F42" s="53"/>
      <c r="G42" s="54"/>
      <c r="H42" s="52"/>
      <c r="I42" s="58"/>
      <c r="J42" s="58"/>
      <c r="K42" s="58"/>
      <c r="L42" s="58"/>
      <c r="M42" s="54"/>
      <c r="N42" s="45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14"/>
    </row>
    <row r="43" spans="2:26">
      <c r="B43" s="52"/>
      <c r="C43" s="53"/>
      <c r="D43" s="53"/>
      <c r="E43" s="53"/>
      <c r="F43" s="53"/>
      <c r="G43" s="54"/>
      <c r="H43" s="52"/>
      <c r="I43" s="58"/>
      <c r="J43" s="58"/>
      <c r="K43" s="58"/>
      <c r="L43" s="58"/>
      <c r="M43" s="54"/>
      <c r="N43" s="45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14"/>
    </row>
    <row r="44" spans="2:26">
      <c r="B44" s="55" t="s">
        <v>16</v>
      </c>
      <c r="C44" s="56"/>
      <c r="D44" s="56"/>
      <c r="E44" s="56"/>
      <c r="F44" s="56"/>
      <c r="G44" s="57"/>
      <c r="H44" s="59"/>
      <c r="I44" s="60"/>
      <c r="J44" s="60"/>
      <c r="K44" s="60"/>
      <c r="L44" s="60"/>
      <c r="M44" s="61"/>
      <c r="N44" s="47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6" spans="2:26">
      <c r="B46" s="16" t="s">
        <v>26</v>
      </c>
    </row>
    <row r="47" spans="2:26">
      <c r="B47" s="48" t="s">
        <v>27</v>
      </c>
    </row>
  </sheetData>
  <mergeCells count="51">
    <mergeCell ref="A1:AC1"/>
    <mergeCell ref="A4:D4"/>
    <mergeCell ref="Q4:T4"/>
    <mergeCell ref="Q5:T5"/>
    <mergeCell ref="E3:M4"/>
    <mergeCell ref="U3:AA4"/>
    <mergeCell ref="U6:AA7"/>
    <mergeCell ref="A20:D20"/>
    <mergeCell ref="A19:D19"/>
    <mergeCell ref="I26:L26"/>
    <mergeCell ref="E25:H25"/>
    <mergeCell ref="A24:D24"/>
    <mergeCell ref="A26:D26"/>
    <mergeCell ref="A25:D25"/>
    <mergeCell ref="E6:K7"/>
    <mergeCell ref="M6:S7"/>
    <mergeCell ref="Q17:T17"/>
    <mergeCell ref="M20:P20"/>
    <mergeCell ref="M17:P17"/>
    <mergeCell ref="A17:D17"/>
    <mergeCell ref="A18:D18"/>
    <mergeCell ref="A7:D7"/>
    <mergeCell ref="A9:D9"/>
    <mergeCell ref="A29:D29"/>
    <mergeCell ref="E8:K9"/>
    <mergeCell ref="M8:S9"/>
    <mergeCell ref="M24:P24"/>
    <mergeCell ref="Q24:T24"/>
    <mergeCell ref="A28:D28"/>
    <mergeCell ref="A27:D27"/>
    <mergeCell ref="M27:P27"/>
    <mergeCell ref="Q28:T28"/>
    <mergeCell ref="E24:H24"/>
    <mergeCell ref="I24:L24"/>
    <mergeCell ref="A21:D21"/>
    <mergeCell ref="Q21:T21"/>
    <mergeCell ref="U29:X29"/>
    <mergeCell ref="U24:X24"/>
    <mergeCell ref="U8:AA9"/>
    <mergeCell ref="E17:H17"/>
    <mergeCell ref="I17:L17"/>
    <mergeCell ref="E18:H18"/>
    <mergeCell ref="I19:L19"/>
    <mergeCell ref="B41:G43"/>
    <mergeCell ref="B44:G44"/>
    <mergeCell ref="H41:M44"/>
    <mergeCell ref="N34:Z36"/>
    <mergeCell ref="B37:G39"/>
    <mergeCell ref="B40:G40"/>
    <mergeCell ref="B34:G36"/>
    <mergeCell ref="H37:M40"/>
  </mergeCells>
  <phoneticPr fontId="3"/>
  <conditionalFormatting sqref="E17:T17 J18 L18 N18:N19 P18:P19 R18:R20 T18:T20 E24:X24 J25 L25 N25:N26 P25:P26 R25:R27 T25:T27 V25:V28 X25:X28">
    <cfRule type="expression" dxfId="0" priority="1" stopIfTrue="1">
      <formula>COUNTA(E17)&gt;0</formula>
    </cfRule>
  </conditionalFormatting>
  <pageMargins left="0.78740157480314965" right="0" top="0.59055118110236227" bottom="0" header="0.51181102362204722" footer="0.51181102362204722"/>
  <pageSetup paperSize="9" orientation="portrait" verticalDpi="0" r:id="rId1"/>
  <headerFooter alignWithMargins="0"/>
  <ignoredErrors>
    <ignoredError sqref="Q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平野奈央子</cp:lastModifiedBy>
  <cp:lastPrinted>2023-08-14T07:09:43Z</cp:lastPrinted>
  <dcterms:created xsi:type="dcterms:W3CDTF">2008-05-18T11:49:16Z</dcterms:created>
  <dcterms:modified xsi:type="dcterms:W3CDTF">2023-09-03T12:46:14Z</dcterms:modified>
</cp:coreProperties>
</file>